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8680" yWindow="-120" windowWidth="29040" windowHeight="15840"/>
  </bookViews>
  <sheets>
    <sheet name="Tonery" sheetId="1" r:id="rId1"/>
  </sheets>
  <definedNames>
    <definedName name="_xlnm.Print_Area" localSheetId="0">Tonery!$B$2:$U$21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/>
  <c r="T16"/>
  <c r="S17"/>
  <c r="P16"/>
  <c r="P17"/>
  <c r="S16"/>
  <c r="P8"/>
  <c r="P9"/>
  <c r="P10"/>
  <c r="P11"/>
  <c r="P12"/>
  <c r="P13"/>
  <c r="P14"/>
  <c r="S8"/>
  <c r="T8"/>
  <c r="S9"/>
  <c r="T9"/>
  <c r="S10"/>
  <c r="S11"/>
  <c r="T11"/>
  <c r="S12"/>
  <c r="T12"/>
  <c r="S13"/>
  <c r="T13"/>
  <c r="S14"/>
  <c r="T14"/>
  <c r="S15"/>
  <c r="T15"/>
  <c r="S18"/>
  <c r="T7"/>
  <c r="P15"/>
  <c r="P18"/>
  <c r="T18"/>
  <c r="P7"/>
  <c r="T17" l="1"/>
  <c r="S7"/>
  <c r="R21" s="1"/>
  <c r="Q21"/>
</calcChain>
</file>

<file path=xl/sharedStrings.xml><?xml version="1.0" encoding="utf-8"?>
<sst xmlns="http://schemas.openxmlformats.org/spreadsheetml/2006/main" count="98" uniqueCount="70">
  <si>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</si>
  <si>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</si>
  <si>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</si>
  <si>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</si>
  <si>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</si>
  <si>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</si>
  <si>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</si>
  <si>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</si>
  <si>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</si>
  <si>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</si>
  <si>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</si>
  <si>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</si>
  <si>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</si>
  <si>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</si>
  <si>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</si>
  <si>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</si>
  <si>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</si>
  <si>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</si>
  <si>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</si>
  <si>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</si>
  <si>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</si>
  <si>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</si>
  <si>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</si>
  <si>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</si>
  <si>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</si>
  <si>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</si>
  <si>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</si>
  <si>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</si>
  <si>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</si>
  <si>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</si>
  <si>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024 - 2023 (kompatibilní)</t>
  </si>
  <si>
    <t>ks</t>
  </si>
  <si>
    <t>DFPE - Petra Vošahlíková,
Tel.: 37763 6010</t>
  </si>
  <si>
    <t>Veleslavínova 42, 
301 00 Plzeň, 
Fakulta pedagogická - Děkanát,
místnost VC 323</t>
  </si>
  <si>
    <t>EO - Václava Vlková, 
Tel.: 37763 1146</t>
  </si>
  <si>
    <t>Univerzitní 8,
301 00 Plzeň,
Rektorát - Ekonomický odbor,
místnost UR 221</t>
  </si>
  <si>
    <t>Samostatná faktura</t>
  </si>
  <si>
    <t>NE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</si>
  <si>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</si>
  <si>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</si>
  <si>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</si>
  <si>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</si>
  <si>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Samsung Xpress C480 - </t>
    </r>
    <r>
      <rPr>
        <b/>
        <sz val="11"/>
        <color theme="1"/>
        <rFont val="Calibri"/>
        <family val="2"/>
        <charset val="238"/>
        <scheme val="minor"/>
      </rPr>
      <t>CMYK sada</t>
    </r>
  </si>
  <si>
    <r>
      <t>Toner do tiskárny Samsung Xpress C480 -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</si>
  <si>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Samsung Xpress C480 -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</si>
  <si>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HL LaserJet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</si>
  <si>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Ricoh MP 2000 -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</si>
  <si>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Brother MFC-L2712DW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</si>
  <si>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MB492dn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</si>
  <si>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Kompatibilní sada splňující podmínky certifikátu STMC. 
Minimální výtěžnost při 5% pokrytí: min. 1 500 stran A4 černý, min. 1 000 stran A4 barevný.</t>
  </si>
  <si>
    <t>Kompatibilní toner splňující podmínky certifikátu STMC. 
Minimální výtěžnost při 5% pokrytí min. 1 500 stran A4.</t>
  </si>
  <si>
    <t>Kompatibilní toner splňující podmínky certifikátu STMC. 
Minimální výtěžnost při 5% pokrytí min. 1 000 stran A4.</t>
  </si>
  <si>
    <t>Kompatibilní toner splňující podmínky certifikátu STMC.
Minimální výtěžnost při 5% pokrytí min. 3 000 stran A4.</t>
  </si>
  <si>
    <t>Kompatibilní toner splňující podmínky certifikátu STMC.
Minimální výtěžnost při 5% pokrytí min. 30 000 stran A4.</t>
  </si>
  <si>
    <t>Kompatibilní toner splňující podmínky certifikátu STMC. 
Minimální výtěžnost při 5% pokrytí min. 20 000 stran A4.</t>
  </si>
  <si>
    <t>Kompatibilní toner splňující podmínky certifikátu STMC.
Minimální výtěžnost při 5% pokrytí min. 20 000 stran A4.</t>
  </si>
  <si>
    <t>Originální, nebo kompatibilní toner splňující podmínky certifikátu STMC. 
Minimální výtěžnost při 5% pokrytí 12 000 stran A4.</t>
  </si>
  <si>
    <t>Fotoválec do tiskárny Lexmark MS 415 dn</t>
  </si>
  <si>
    <t>Fotoválec do tiskárny Lexmark MS415 dn, výtěžnost min. 60 000 stran A4.</t>
  </si>
  <si>
    <r>
      <t xml:space="preserve">Kompatibilní toner splňující podmínky certifikátu STMC. 
Minimální výtěžnost při 5% pokrytí min. </t>
    </r>
    <r>
      <rPr>
        <sz val="11"/>
        <color rgb="FFFF0000"/>
        <rFont val="Calibri"/>
        <family val="2"/>
        <charset val="238"/>
        <scheme val="minor"/>
      </rPr>
      <t xml:space="preserve">9 000 </t>
    </r>
    <r>
      <rPr>
        <sz val="11"/>
        <color theme="1"/>
        <rFont val="Calibri"/>
        <family val="2"/>
        <charset val="238"/>
        <scheme val="minor"/>
      </rPr>
      <t>stran A4.</t>
    </r>
  </si>
  <si>
    <t>TK8525K</t>
  </si>
  <si>
    <t>TK8525M</t>
  </si>
  <si>
    <t>TK8525Y</t>
  </si>
  <si>
    <t>TK8525C</t>
  </si>
  <si>
    <t xml:space="preserve"> CLT-K404S</t>
  </si>
  <si>
    <t>CLT-P404C</t>
  </si>
  <si>
    <t>Q5949X</t>
  </si>
  <si>
    <t>TN2421</t>
  </si>
  <si>
    <t>50F0Z00</t>
  </si>
  <si>
    <t xml:space="preserve"> CLT-Y404S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</si>
</sst>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3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4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49" fontId="22" fillId="0" borderId="0" xfId="0" applyNumberFormat="1" applyFont="1" applyAlignment="1">
      <alignment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right" vertical="center" indent="1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 indent="1"/>
    </xf>
    <xf numFmtId="0" fontId="4" fillId="3" borderId="16" xfId="0" applyFont="1" applyFill="1" applyBorder="1" applyAlignment="1">
      <alignment horizontal="left" vertical="center" wrapText="1" indent="1"/>
    </xf>
    <xf numFmtId="0" fontId="4" fillId="3" borderId="21" xfId="0" applyFont="1" applyFill="1" applyBorder="1" applyAlignment="1">
      <alignment horizontal="left" vertical="center" wrapText="1" indent="1"/>
    </xf>
    <xf numFmtId="0" fontId="4" fillId="3" borderId="17" xfId="0" applyFont="1" applyFill="1" applyBorder="1" applyAlignment="1">
      <alignment horizontal="left" vertical="center" wrapText="1" indent="1"/>
    </xf>
    <xf numFmtId="0" fontId="4" fillId="3" borderId="10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164" fontId="19" fillId="3" borderId="14" xfId="0" applyNumberFormat="1" applyFont="1" applyFill="1" applyBorder="1" applyAlignment="1">
      <alignment horizontal="right" vertical="center" inden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0" fontId="13" fillId="5" borderId="21" xfId="0" applyFont="1" applyFill="1" applyBorder="1" applyAlignment="1" applyProtection="1">
      <alignment horizontal="left" vertical="center" wrapText="1" indent="1"/>
      <protection locked="0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8" fillId="3" borderId="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68"/>
  <sheetViews>
    <sheetView tabSelected="1" topLeftCell="A4" zoomScale="75" zoomScaleNormal="75" workbookViewId="0">
      <selection activeCell="C6" sqref="C6"/>
    </sheetView>
  </sheetViews>
  <sheetFormatPr defaultRowHeight="1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94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>
      <c r="B1" s="122" t="s">
        <v>30</v>
      </c>
      <c r="C1" s="123"/>
      <c r="D1" s="34"/>
      <c r="E1" s="35"/>
      <c r="G1" s="71"/>
    </row>
    <row r="2" spans="2:22" ht="60" customHeight="1">
      <c r="B2" s="9"/>
      <c r="C2"/>
      <c r="D2" s="9"/>
      <c r="E2" s="10"/>
      <c r="F2" s="5"/>
      <c r="G2" s="129"/>
      <c r="H2" s="130"/>
      <c r="I2" s="130"/>
      <c r="J2" s="130"/>
      <c r="K2" s="130"/>
      <c r="L2" s="130"/>
      <c r="M2" s="130"/>
      <c r="N2" s="130"/>
      <c r="O2" s="130"/>
      <c r="P2" s="5"/>
      <c r="Q2" s="6"/>
      <c r="R2" s="6"/>
      <c r="T2" s="6"/>
      <c r="U2" s="7"/>
      <c r="V2" s="8"/>
    </row>
    <row r="3" spans="2:22" ht="33" customHeight="1">
      <c r="B3" s="14"/>
      <c r="C3" s="12" t="s">
        <v>0</v>
      </c>
      <c r="D3" s="13"/>
      <c r="E3" s="13"/>
      <c r="F3" s="13"/>
      <c r="G3" s="130"/>
      <c r="H3" s="130"/>
      <c r="I3" s="130"/>
      <c r="J3" s="130"/>
      <c r="K3" s="130"/>
      <c r="L3" s="130"/>
      <c r="M3" s="130"/>
      <c r="N3" s="130"/>
      <c r="O3" s="130"/>
      <c r="P3" s="36"/>
      <c r="Q3" s="36"/>
      <c r="R3" s="36"/>
      <c r="S3" s="36"/>
      <c r="T3" s="36"/>
    </row>
    <row r="4" spans="2:22" ht="18" customHeight="1" thickBot="1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93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93" t="s">
        <v>8</v>
      </c>
      <c r="T6" s="93" t="s">
        <v>9</v>
      </c>
      <c r="U6" s="23" t="s">
        <v>26</v>
      </c>
      <c r="V6" s="23" t="s">
        <v>27</v>
      </c>
    </row>
    <row r="7" spans="2:22" ht="42.75" customHeight="1" thickTop="1">
      <c r="B7" s="51">
        <v>1</v>
      </c>
      <c r="C7" s="83" t="s">
        <v>38</v>
      </c>
      <c r="D7" s="52">
        <v>4</v>
      </c>
      <c r="E7" s="53" t="s">
        <v>31</v>
      </c>
      <c r="F7" s="83" t="s">
        <v>53</v>
      </c>
      <c r="G7" s="101" t="s">
        <v>60</v>
      </c>
      <c r="H7" s="54" t="s">
        <v>28</v>
      </c>
      <c r="I7" s="131" t="s">
        <v>36</v>
      </c>
      <c r="J7" s="135" t="s">
        <v>37</v>
      </c>
      <c r="K7" s="114"/>
      <c r="L7" s="114"/>
      <c r="M7" s="131" t="s">
        <v>32</v>
      </c>
      <c r="N7" s="131" t="s">
        <v>33</v>
      </c>
      <c r="O7" s="107">
        <v>21</v>
      </c>
      <c r="P7" s="48">
        <f t="shared" ref="P7:P18" si="0">D7*Q7</f>
        <v>6000</v>
      </c>
      <c r="Q7" s="55">
        <v>1500</v>
      </c>
      <c r="R7" s="95">
        <v>1282</v>
      </c>
      <c r="S7" s="49">
        <f t="shared" ref="S7" si="1">D7*R7</f>
        <v>5128</v>
      </c>
      <c r="T7" s="50" t="str">
        <f t="shared" ref="T7" si="2">IF(ISNUMBER(R7), IF(R7&gt;Q7,"NEVYHOVUJE","VYHOVUJE")," ")</f>
        <v>VYHOVUJE</v>
      </c>
      <c r="U7" s="114"/>
      <c r="V7" s="114" t="s">
        <v>10</v>
      </c>
    </row>
    <row r="8" spans="2:22" ht="42.75" customHeight="1">
      <c r="B8" s="63">
        <v>2</v>
      </c>
      <c r="C8" s="84" t="s">
        <v>39</v>
      </c>
      <c r="D8" s="64">
        <v>1</v>
      </c>
      <c r="E8" s="65" t="s">
        <v>31</v>
      </c>
      <c r="F8" s="84" t="s">
        <v>54</v>
      </c>
      <c r="G8" s="102" t="s">
        <v>61</v>
      </c>
      <c r="H8" s="66" t="s">
        <v>28</v>
      </c>
      <c r="I8" s="132"/>
      <c r="J8" s="136"/>
      <c r="K8" s="115"/>
      <c r="L8" s="115"/>
      <c r="M8" s="141"/>
      <c r="N8" s="141"/>
      <c r="O8" s="108"/>
      <c r="P8" s="60">
        <f t="shared" si="0"/>
        <v>2500</v>
      </c>
      <c r="Q8" s="68">
        <v>2500</v>
      </c>
      <c r="R8" s="96">
        <v>1516</v>
      </c>
      <c r="S8" s="61">
        <f t="shared" ref="S8:S15" si="3">D8*R8</f>
        <v>1516</v>
      </c>
      <c r="T8" s="62" t="str">
        <f t="shared" ref="T8:T15" si="4">IF(ISNUMBER(R8), IF(R8&gt;Q8,"NEVYHOVUJE","VYHOVUJE")," ")</f>
        <v>VYHOVUJE</v>
      </c>
      <c r="U8" s="115"/>
      <c r="V8" s="115"/>
    </row>
    <row r="9" spans="2:22" ht="42.75" customHeight="1">
      <c r="B9" s="63">
        <v>3</v>
      </c>
      <c r="C9" s="84" t="s">
        <v>40</v>
      </c>
      <c r="D9" s="64">
        <v>1</v>
      </c>
      <c r="E9" s="65" t="s">
        <v>31</v>
      </c>
      <c r="F9" s="84" t="s">
        <v>55</v>
      </c>
      <c r="G9" s="102" t="s">
        <v>62</v>
      </c>
      <c r="H9" s="66" t="s">
        <v>28</v>
      </c>
      <c r="I9" s="132"/>
      <c r="J9" s="136"/>
      <c r="K9" s="115"/>
      <c r="L9" s="115"/>
      <c r="M9" s="141"/>
      <c r="N9" s="141"/>
      <c r="O9" s="108"/>
      <c r="P9" s="60">
        <f t="shared" si="0"/>
        <v>2500</v>
      </c>
      <c r="Q9" s="68">
        <v>2500</v>
      </c>
      <c r="R9" s="96">
        <v>1516</v>
      </c>
      <c r="S9" s="61">
        <f t="shared" si="3"/>
        <v>1516</v>
      </c>
      <c r="T9" s="62" t="str">
        <f t="shared" si="4"/>
        <v>VYHOVUJE</v>
      </c>
      <c r="U9" s="115"/>
      <c r="V9" s="115"/>
    </row>
    <row r="10" spans="2:22" ht="42.75" customHeight="1">
      <c r="B10" s="63">
        <v>4</v>
      </c>
      <c r="C10" s="84" t="s">
        <v>41</v>
      </c>
      <c r="D10" s="64">
        <v>1</v>
      </c>
      <c r="E10" s="65" t="s">
        <v>31</v>
      </c>
      <c r="F10" s="84" t="s">
        <v>55</v>
      </c>
      <c r="G10" s="102" t="s">
        <v>63</v>
      </c>
      <c r="H10" s="66" t="s">
        <v>28</v>
      </c>
      <c r="I10" s="132"/>
      <c r="J10" s="136"/>
      <c r="K10" s="115"/>
      <c r="L10" s="115"/>
      <c r="M10" s="141"/>
      <c r="N10" s="141"/>
      <c r="O10" s="108"/>
      <c r="P10" s="60">
        <f t="shared" si="0"/>
        <v>2500</v>
      </c>
      <c r="Q10" s="68">
        <v>2500</v>
      </c>
      <c r="R10" s="96">
        <v>1516</v>
      </c>
      <c r="S10" s="61">
        <f t="shared" si="3"/>
        <v>1516</v>
      </c>
      <c r="T10" s="62" t="str">
        <f t="shared" si="4"/>
        <v>VYHOVUJE</v>
      </c>
      <c r="U10" s="115"/>
      <c r="V10" s="115"/>
    </row>
    <row r="11" spans="2:22" ht="42.75" customHeight="1">
      <c r="B11" s="63">
        <v>5</v>
      </c>
      <c r="C11" s="84" t="s">
        <v>42</v>
      </c>
      <c r="D11" s="64">
        <v>1</v>
      </c>
      <c r="E11" s="65" t="s">
        <v>31</v>
      </c>
      <c r="F11" s="84" t="s">
        <v>49</v>
      </c>
      <c r="G11" s="102" t="s">
        <v>65</v>
      </c>
      <c r="H11" s="66" t="s">
        <v>28</v>
      </c>
      <c r="I11" s="132"/>
      <c r="J11" s="136"/>
      <c r="K11" s="115"/>
      <c r="L11" s="115"/>
      <c r="M11" s="141"/>
      <c r="N11" s="141"/>
      <c r="O11" s="108"/>
      <c r="P11" s="60">
        <f t="shared" si="0"/>
        <v>2000</v>
      </c>
      <c r="Q11" s="68">
        <v>2000</v>
      </c>
      <c r="R11" s="96">
        <v>1295</v>
      </c>
      <c r="S11" s="61">
        <f t="shared" si="3"/>
        <v>1295</v>
      </c>
      <c r="T11" s="62" t="str">
        <f t="shared" si="4"/>
        <v>VYHOVUJE</v>
      </c>
      <c r="U11" s="115"/>
      <c r="V11" s="115"/>
    </row>
    <row r="12" spans="2:22" ht="42.75" customHeight="1">
      <c r="B12" s="63">
        <v>6</v>
      </c>
      <c r="C12" s="84" t="s">
        <v>43</v>
      </c>
      <c r="D12" s="64">
        <v>2</v>
      </c>
      <c r="E12" s="65" t="s">
        <v>31</v>
      </c>
      <c r="F12" s="84" t="s">
        <v>50</v>
      </c>
      <c r="G12" s="102" t="s">
        <v>64</v>
      </c>
      <c r="H12" s="66" t="s">
        <v>28</v>
      </c>
      <c r="I12" s="132"/>
      <c r="J12" s="136"/>
      <c r="K12" s="115"/>
      <c r="L12" s="115"/>
      <c r="M12" s="141"/>
      <c r="N12" s="141"/>
      <c r="O12" s="108"/>
      <c r="P12" s="60">
        <f t="shared" si="0"/>
        <v>1200</v>
      </c>
      <c r="Q12" s="68">
        <v>600</v>
      </c>
      <c r="R12" s="96">
        <v>331</v>
      </c>
      <c r="S12" s="61">
        <f t="shared" si="3"/>
        <v>662</v>
      </c>
      <c r="T12" s="62" t="str">
        <f t="shared" si="4"/>
        <v>VYHOVUJE</v>
      </c>
      <c r="U12" s="115"/>
      <c r="V12" s="115"/>
    </row>
    <row r="13" spans="2:22" ht="42.75" customHeight="1">
      <c r="B13" s="63">
        <v>7</v>
      </c>
      <c r="C13" s="84" t="s">
        <v>44</v>
      </c>
      <c r="D13" s="64">
        <v>2</v>
      </c>
      <c r="E13" s="65" t="s">
        <v>31</v>
      </c>
      <c r="F13" s="84" t="s">
        <v>51</v>
      </c>
      <c r="G13" s="102" t="s">
        <v>69</v>
      </c>
      <c r="H13" s="66" t="s">
        <v>28</v>
      </c>
      <c r="I13" s="132"/>
      <c r="J13" s="136"/>
      <c r="K13" s="115"/>
      <c r="L13" s="115"/>
      <c r="M13" s="141"/>
      <c r="N13" s="141"/>
      <c r="O13" s="108"/>
      <c r="P13" s="60">
        <f t="shared" si="0"/>
        <v>1200</v>
      </c>
      <c r="Q13" s="68">
        <v>600</v>
      </c>
      <c r="R13" s="96">
        <v>320</v>
      </c>
      <c r="S13" s="61">
        <f t="shared" si="3"/>
        <v>640</v>
      </c>
      <c r="T13" s="62" t="str">
        <f t="shared" si="4"/>
        <v>VYHOVUJE</v>
      </c>
      <c r="U13" s="115"/>
      <c r="V13" s="115"/>
    </row>
    <row r="14" spans="2:22" ht="42.75" customHeight="1">
      <c r="B14" s="63">
        <v>8</v>
      </c>
      <c r="C14" s="84" t="s">
        <v>45</v>
      </c>
      <c r="D14" s="64">
        <v>4</v>
      </c>
      <c r="E14" s="65" t="s">
        <v>31</v>
      </c>
      <c r="F14" s="84" t="s">
        <v>52</v>
      </c>
      <c r="G14" s="102" t="s">
        <v>66</v>
      </c>
      <c r="H14" s="66" t="s">
        <v>28</v>
      </c>
      <c r="I14" s="132"/>
      <c r="J14" s="136"/>
      <c r="K14" s="115"/>
      <c r="L14" s="115"/>
      <c r="M14" s="141"/>
      <c r="N14" s="141"/>
      <c r="O14" s="108"/>
      <c r="P14" s="67">
        <f t="shared" si="0"/>
        <v>2000</v>
      </c>
      <c r="Q14" s="68">
        <v>500</v>
      </c>
      <c r="R14" s="96">
        <v>353</v>
      </c>
      <c r="S14" s="61">
        <f t="shared" si="3"/>
        <v>1412</v>
      </c>
      <c r="T14" s="62" t="str">
        <f t="shared" si="4"/>
        <v>VYHOVUJE</v>
      </c>
      <c r="U14" s="115"/>
      <c r="V14" s="115"/>
    </row>
    <row r="15" spans="2:22" ht="42.75" customHeight="1">
      <c r="B15" s="56">
        <v>9</v>
      </c>
      <c r="C15" s="88" t="s">
        <v>46</v>
      </c>
      <c r="D15" s="57">
        <v>1</v>
      </c>
      <c r="E15" s="58" t="s">
        <v>31</v>
      </c>
      <c r="F15" s="89" t="s">
        <v>59</v>
      </c>
      <c r="G15" s="103">
        <v>842015</v>
      </c>
      <c r="H15" s="59" t="s">
        <v>28</v>
      </c>
      <c r="I15" s="132"/>
      <c r="J15" s="136"/>
      <c r="K15" s="115"/>
      <c r="L15" s="115"/>
      <c r="M15" s="141"/>
      <c r="N15" s="141"/>
      <c r="O15" s="108"/>
      <c r="P15" s="60">
        <f t="shared" si="0"/>
        <v>300</v>
      </c>
      <c r="Q15" s="90">
        <v>300</v>
      </c>
      <c r="R15" s="97">
        <v>276</v>
      </c>
      <c r="S15" s="69">
        <f t="shared" si="3"/>
        <v>276</v>
      </c>
      <c r="T15" s="70" t="str">
        <f t="shared" si="4"/>
        <v>VYHOVUJE</v>
      </c>
      <c r="U15" s="115"/>
      <c r="V15" s="115"/>
    </row>
    <row r="16" spans="2:22" ht="42.75" customHeight="1" thickBot="1">
      <c r="B16" s="75">
        <v>10</v>
      </c>
      <c r="C16" s="85" t="s">
        <v>47</v>
      </c>
      <c r="D16" s="76">
        <v>1</v>
      </c>
      <c r="E16" s="77" t="s">
        <v>31</v>
      </c>
      <c r="F16" s="85" t="s">
        <v>52</v>
      </c>
      <c r="G16" s="104" t="s">
        <v>67</v>
      </c>
      <c r="H16" s="78" t="s">
        <v>28</v>
      </c>
      <c r="I16" s="133"/>
      <c r="J16" s="137"/>
      <c r="K16" s="116"/>
      <c r="L16" s="116"/>
      <c r="M16" s="142"/>
      <c r="N16" s="142"/>
      <c r="O16" s="109"/>
      <c r="P16" s="79">
        <f t="shared" si="0"/>
        <v>700</v>
      </c>
      <c r="Q16" s="80">
        <v>700</v>
      </c>
      <c r="R16" s="98">
        <v>386</v>
      </c>
      <c r="S16" s="81">
        <f t="shared" ref="S16:S17" si="5">D16*R16</f>
        <v>386</v>
      </c>
      <c r="T16" s="82" t="str">
        <f t="shared" ref="T16:T17" si="6">IF(ISNUMBER(R16), IF(R16&gt;Q16,"NEVYHOVUJE","VYHOVUJE")," ")</f>
        <v>VYHOVUJE</v>
      </c>
      <c r="U16" s="116"/>
      <c r="V16" s="116"/>
    </row>
    <row r="17" spans="2:22" ht="45" customHeight="1">
      <c r="B17" s="72">
        <v>11</v>
      </c>
      <c r="C17" s="86" t="s">
        <v>48</v>
      </c>
      <c r="D17" s="73">
        <v>1</v>
      </c>
      <c r="E17" s="94" t="s">
        <v>31</v>
      </c>
      <c r="F17" s="86" t="s">
        <v>56</v>
      </c>
      <c r="G17" s="105">
        <v>45807111</v>
      </c>
      <c r="H17" s="66" t="s">
        <v>28</v>
      </c>
      <c r="I17" s="112" t="s">
        <v>36</v>
      </c>
      <c r="J17" s="138" t="s">
        <v>37</v>
      </c>
      <c r="K17" s="140"/>
      <c r="L17" s="140"/>
      <c r="M17" s="112" t="s">
        <v>34</v>
      </c>
      <c r="N17" s="112" t="s">
        <v>35</v>
      </c>
      <c r="O17" s="110">
        <v>21</v>
      </c>
      <c r="P17" s="67">
        <f t="shared" si="0"/>
        <v>1000</v>
      </c>
      <c r="Q17" s="74">
        <v>1000</v>
      </c>
      <c r="R17" s="99">
        <v>532</v>
      </c>
      <c r="S17" s="69">
        <f t="shared" si="5"/>
        <v>532</v>
      </c>
      <c r="T17" s="70" t="str">
        <f t="shared" si="6"/>
        <v>VYHOVUJE</v>
      </c>
      <c r="U17" s="115"/>
      <c r="V17" s="115" t="s">
        <v>10</v>
      </c>
    </row>
    <row r="18" spans="2:22" ht="45" customHeight="1" thickBot="1">
      <c r="B18" s="40">
        <v>12</v>
      </c>
      <c r="C18" s="87" t="s">
        <v>57</v>
      </c>
      <c r="D18" s="41">
        <v>2</v>
      </c>
      <c r="E18" s="42" t="s">
        <v>31</v>
      </c>
      <c r="F18" s="87" t="s">
        <v>58</v>
      </c>
      <c r="G18" s="106" t="s">
        <v>68</v>
      </c>
      <c r="H18" s="47" t="s">
        <v>37</v>
      </c>
      <c r="I18" s="134"/>
      <c r="J18" s="139"/>
      <c r="K18" s="117"/>
      <c r="L18" s="117"/>
      <c r="M18" s="113"/>
      <c r="N18" s="113"/>
      <c r="O18" s="111"/>
      <c r="P18" s="43">
        <f t="shared" si="0"/>
        <v>2200</v>
      </c>
      <c r="Q18" s="44">
        <v>1100</v>
      </c>
      <c r="R18" s="100">
        <v>1012</v>
      </c>
      <c r="S18" s="45">
        <f t="shared" ref="S18" si="7">D18*R18</f>
        <v>2024</v>
      </c>
      <c r="T18" s="46" t="str">
        <f t="shared" ref="T18" si="8">IF(ISNUMBER(R18), IF(R18&gt;Q18,"NEVYHOVUJE","VYHOVUJE")," ")</f>
        <v>VYHOVUJE</v>
      </c>
      <c r="U18" s="117"/>
      <c r="V18" s="117"/>
    </row>
    <row r="19" spans="2:22" ht="13.5" customHeight="1" thickTop="1" thickBot="1">
      <c r="C19"/>
      <c r="D19"/>
      <c r="E19"/>
      <c r="F19"/>
      <c r="G19"/>
      <c r="H19"/>
      <c r="I19"/>
      <c r="J19"/>
      <c r="O19"/>
      <c r="P19"/>
      <c r="S19" s="39"/>
    </row>
    <row r="20" spans="2:22" ht="60.75" customHeight="1" thickTop="1" thickBot="1">
      <c r="B20" s="124" t="s">
        <v>11</v>
      </c>
      <c r="C20" s="125"/>
      <c r="D20" s="125"/>
      <c r="E20" s="125"/>
      <c r="F20" s="125"/>
      <c r="G20" s="125"/>
      <c r="H20" s="92"/>
      <c r="I20" s="26"/>
      <c r="J20" s="26"/>
      <c r="K20" s="26"/>
      <c r="L20" s="27"/>
      <c r="M20" s="11"/>
      <c r="N20" s="11"/>
      <c r="O20" s="28"/>
      <c r="P20" s="28"/>
      <c r="Q20" s="29" t="s">
        <v>12</v>
      </c>
      <c r="R20" s="126" t="s">
        <v>13</v>
      </c>
      <c r="S20" s="127"/>
      <c r="T20" s="128"/>
      <c r="U20" s="21"/>
      <c r="V20" s="30"/>
    </row>
    <row r="21" spans="2:22" ht="33" customHeight="1" thickTop="1" thickBot="1">
      <c r="B21" s="118" t="s">
        <v>14</v>
      </c>
      <c r="C21" s="118"/>
      <c r="D21" s="118"/>
      <c r="E21" s="118"/>
      <c r="F21" s="118"/>
      <c r="G21" s="118"/>
      <c r="H21" s="91"/>
      <c r="I21" s="31"/>
      <c r="L21" s="9"/>
      <c r="M21" s="9"/>
      <c r="N21" s="9"/>
      <c r="O21" s="32"/>
      <c r="P21" s="32"/>
      <c r="Q21" s="33">
        <f>SUM(P7:P18)</f>
        <v>24100</v>
      </c>
      <c r="R21" s="119">
        <f>SUM(S7:S18)</f>
        <v>16903</v>
      </c>
      <c r="S21" s="120"/>
      <c r="T21" s="121"/>
    </row>
    <row r="22" spans="2:22" ht="14.25" customHeight="1" thickTop="1">
      <c r="B22" s="37"/>
    </row>
    <row r="23" spans="2:22" ht="14.25" customHeight="1">
      <c r="B23" s="38"/>
      <c r="C23" s="37"/>
    </row>
    <row r="24" spans="2:22" ht="14.25" customHeight="1"/>
    <row r="25" spans="2:22" ht="14.25" customHeight="1"/>
    <row r="26" spans="2:22" ht="14.25" customHeight="1"/>
    <row r="27" spans="2:22" ht="14.25" customHeight="1"/>
    <row r="28" spans="2:22" ht="14.25" customHeight="1"/>
    <row r="29" spans="2:22" ht="14.25" customHeight="1"/>
    <row r="30" spans="2:22" ht="14.25" customHeight="1"/>
    <row r="31" spans="2:22" ht="14.25" customHeight="1"/>
    <row r="32" spans="2:2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</sheetData>
  <sheetProtection algorithmName="SHA-512" hashValue="w+dRQhs4PdS7bLL14zdtus71pYZjnL3AZeylaJAGZmgoDyJoEuBnMVFQ8s5xAfXxSzrWZwyQdJJairB14+R5qw==" saltValue="fjvY0h2Zx+tDFk5x3jjFWA==" spinCount="100000" sheet="1" objects="1" scenarios="1"/>
  <mergeCells count="24">
    <mergeCell ref="B21:G21"/>
    <mergeCell ref="R21:T21"/>
    <mergeCell ref="B1:C1"/>
    <mergeCell ref="B20:G20"/>
    <mergeCell ref="R20:T20"/>
    <mergeCell ref="G2:O3"/>
    <mergeCell ref="I7:I16"/>
    <mergeCell ref="I17:I18"/>
    <mergeCell ref="J7:J16"/>
    <mergeCell ref="J17:J18"/>
    <mergeCell ref="K7:K16"/>
    <mergeCell ref="K17:K18"/>
    <mergeCell ref="L7:L16"/>
    <mergeCell ref="L17:L18"/>
    <mergeCell ref="M7:M16"/>
    <mergeCell ref="N7:N16"/>
    <mergeCell ref="O7:O16"/>
    <mergeCell ref="O17:O18"/>
    <mergeCell ref="M17:M18"/>
    <mergeCell ref="N17:N18"/>
    <mergeCell ref="V7:V16"/>
    <mergeCell ref="V17:V18"/>
    <mergeCell ref="U7:U16"/>
    <mergeCell ref="U17:U18"/>
  </mergeCells>
  <phoneticPr fontId="20" type="noConversion"/>
  <conditionalFormatting sqref="B7:B18 D7:D18">
    <cfRule type="containsBlanks" dxfId="11" priority="57">
      <formula>LEN(TRIM(B7))=0</formula>
    </cfRule>
  </conditionalFormatting>
  <conditionalFormatting sqref="B7:B18">
    <cfRule type="cellIs" dxfId="10" priority="52" operator="greaterThanOrEqual">
      <formula>1</formula>
    </cfRule>
  </conditionalFormatting>
  <conditionalFormatting sqref="T7:T18">
    <cfRule type="cellIs" dxfId="9" priority="49" operator="equal">
      <formula>"VYHOVUJE"</formula>
    </cfRule>
  </conditionalFormatting>
  <conditionalFormatting sqref="T7:T18">
    <cfRule type="cellIs" dxfId="8" priority="48" operator="equal">
      <formula>"NEVYHOVUJE"</formula>
    </cfRule>
  </conditionalFormatting>
  <conditionalFormatting sqref="G7:G18 R7:R18">
    <cfRule type="containsBlanks" dxfId="7" priority="29">
      <formula>LEN(TRIM(G7))=0</formula>
    </cfRule>
  </conditionalFormatting>
  <conditionalFormatting sqref="G7:G18 R7:R18">
    <cfRule type="notContainsBlanks" dxfId="6" priority="27">
      <formula>LEN(TRIM(G7))&gt;0</formula>
    </cfRule>
  </conditionalFormatting>
  <conditionalFormatting sqref="G7:G18 R7:R18">
    <cfRule type="notContainsBlanks" dxfId="5" priority="26">
      <formula>LEN(TRIM(G7))&gt;0</formula>
    </cfRule>
  </conditionalFormatting>
  <conditionalFormatting sqref="G7:G18">
    <cfRule type="notContainsBlanks" dxfId="4" priority="25">
      <formula>LEN(TRIM(G7))&gt;0</formula>
    </cfRule>
  </conditionalFormatting>
  <conditionalFormatting sqref="H7:H18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8">
    <cfRule type="notContainsBlanks" dxfId="0" priority="4">
      <formula>LEN(TRIM(H7))&gt;0</formula>
    </cfRule>
  </conditionalFormatting>
  <dataValidations count="2">
    <dataValidation type="list" showInputMessage="1" showErrorMessage="1" sqref="E7:E18">
      <formula1>"ks,bal,sada,"</formula1>
    </dataValidation>
    <dataValidation type="list" showInputMessage="1" showErrorMessage="1" sqref="H7:H18 J7 J17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Blanka Seinerová</cp:lastModifiedBy>
  <cp:revision>1</cp:revision>
  <cp:lastPrinted>2022-07-20T05:13:43Z</cp:lastPrinted>
  <dcterms:created xsi:type="dcterms:W3CDTF">2014-03-05T12:43:32Z</dcterms:created>
  <dcterms:modified xsi:type="dcterms:W3CDTF">2023-06-12T10:07:20Z</dcterms:modified>
</cp:coreProperties>
</file>